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5180" windowHeight="8010"/>
  </bookViews>
  <sheets>
    <sheet name="LLP MOVEMENT" sheetId="4" r:id="rId1"/>
    <sheet name="Parameters" sheetId="2" r:id="rId2"/>
    <sheet name="Document list" sheetId="5" r:id="rId3"/>
  </sheets>
  <definedNames>
    <definedName name="_xlnm.Print_Area" localSheetId="0">'LLP MOVEMENT'!$A$1:$Z$33</definedName>
    <definedName name="WorkCO">Parameters!$A$2:$A$12</definedName>
  </definedNames>
  <calcPr calcId="145621"/>
</workbook>
</file>

<file path=xl/calcChain.xml><?xml version="1.0" encoding="utf-8"?>
<calcChain xmlns="http://schemas.openxmlformats.org/spreadsheetml/2006/main">
  <c r="L13" i="4" l="1"/>
  <c r="O13" i="4" s="1"/>
  <c r="M13" i="4"/>
  <c r="P13" i="4" s="1"/>
  <c r="L15" i="4"/>
  <c r="L17" i="4" s="1"/>
  <c r="L19" i="4" s="1"/>
  <c r="U11" i="4"/>
  <c r="V11" i="4"/>
  <c r="V33" i="4"/>
  <c r="V32" i="4"/>
  <c r="V31" i="4"/>
  <c r="V30" i="4"/>
  <c r="V29" i="4"/>
  <c r="V28" i="4"/>
  <c r="V27" i="4"/>
  <c r="V26" i="4"/>
  <c r="V25" i="4"/>
  <c r="V24" i="4"/>
  <c r="V23" i="4"/>
  <c r="V22" i="4"/>
  <c r="V21" i="4"/>
  <c r="V12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12" i="4"/>
  <c r="M15" i="4" l="1"/>
  <c r="M17" i="4" s="1"/>
  <c r="M19" i="4"/>
  <c r="T13" i="4"/>
  <c r="V13" i="4" s="1"/>
  <c r="P14" i="4"/>
  <c r="T14" i="4" s="1"/>
  <c r="V14" i="4" s="1"/>
  <c r="S13" i="4"/>
  <c r="U13" i="4" s="1"/>
  <c r="O14" i="4"/>
  <c r="S14" i="4" s="1"/>
  <c r="U14" i="4" s="1"/>
  <c r="P15" i="4"/>
  <c r="P16" i="4" l="1"/>
  <c r="T15" i="4"/>
  <c r="V15" i="4" s="1"/>
  <c r="O15" i="4"/>
  <c r="O16" i="4" l="1"/>
  <c r="S15" i="4"/>
  <c r="U15" i="4" s="1"/>
  <c r="T16" i="4"/>
  <c r="V16" i="4" s="1"/>
  <c r="P17" i="4"/>
  <c r="T17" i="4" l="1"/>
  <c r="V17" i="4" s="1"/>
  <c r="P18" i="4"/>
  <c r="S16" i="4"/>
  <c r="U16" i="4" s="1"/>
  <c r="O17" i="4"/>
  <c r="S17" i="4" l="1"/>
  <c r="U17" i="4" s="1"/>
  <c r="O18" i="4"/>
  <c r="T18" i="4"/>
  <c r="V18" i="4" s="1"/>
  <c r="P19" i="4"/>
  <c r="T19" i="4" l="1"/>
  <c r="V19" i="4" s="1"/>
  <c r="P20" i="4"/>
  <c r="T20" i="4" s="1"/>
  <c r="V20" i="4" s="1"/>
  <c r="S18" i="4"/>
  <c r="U18" i="4" s="1"/>
  <c r="O19" i="4"/>
  <c r="O20" i="4" l="1"/>
  <c r="S20" i="4" s="1"/>
  <c r="U20" i="4" s="1"/>
  <c r="S19" i="4"/>
  <c r="U19" i="4" s="1"/>
</calcChain>
</file>

<file path=xl/comments1.xml><?xml version="1.0" encoding="utf-8"?>
<comments xmlns="http://schemas.openxmlformats.org/spreadsheetml/2006/main">
  <authors>
    <author>CROS Geraldine</author>
    <author xml:space="preserve"> </author>
  </authors>
  <commentList>
    <comment ref="M8" authorId="0">
      <text>
        <r>
          <rPr>
            <sz val="9"/>
            <color indexed="81"/>
            <rFont val="Tahoma"/>
            <family val="2"/>
          </rPr>
          <t>Engine, APU, Landing Gear etc….</t>
        </r>
      </text>
    </comment>
    <comment ref="C9" authorId="0">
      <text>
        <r>
          <rPr>
            <sz val="9"/>
            <color indexed="81"/>
            <rFont val="Tahoma"/>
            <family val="2"/>
          </rPr>
          <t xml:space="preserve">Aircraft Registration
</t>
        </r>
      </text>
    </comment>
    <comment ref="D9" authorId="1">
      <text>
        <r>
          <rPr>
            <sz val="9"/>
            <color indexed="81"/>
            <rFont val="Tahoma"/>
            <family val="2"/>
          </rPr>
          <t>MSN = Manufacturer Serial Number</t>
        </r>
      </text>
    </comment>
    <comment ref="E9" authorId="0">
      <text>
        <r>
          <rPr>
            <sz val="9"/>
            <color indexed="81"/>
            <rFont val="Tahoma"/>
            <family val="2"/>
          </rPr>
          <t xml:space="preserve">Maximum Take-Off Weight - for landing gear only
</t>
        </r>
      </text>
    </comment>
    <comment ref="F9" authorId="1">
      <text>
        <r>
          <rPr>
            <sz val="9"/>
            <color indexed="81"/>
            <rFont val="Tahoma"/>
            <family val="2"/>
          </rPr>
          <t>Time Since New in Flight Hours (integer, rounded up) Only to be supplied for information purposes with no support documents</t>
        </r>
      </text>
    </comment>
    <comment ref="G9" authorId="1">
      <text>
        <r>
          <rPr>
            <sz val="9"/>
            <color indexed="81"/>
            <rFont val="Tahoma"/>
            <family val="2"/>
          </rPr>
          <t>Cycles Since New.  Only to be supplied for information purposes with no support documents</t>
        </r>
      </text>
    </comment>
    <comment ref="H9" authorId="0">
      <text>
        <r>
          <rPr>
            <sz val="9"/>
            <color indexed="81"/>
            <rFont val="Tahoma"/>
            <family val="2"/>
          </rPr>
          <t xml:space="preserve">dd-mm-yyyy
</t>
        </r>
      </text>
    </comment>
    <comment ref="I9" authorId="1">
      <text>
        <r>
          <rPr>
            <sz val="9"/>
            <color indexed="81"/>
            <rFont val="Tahoma"/>
            <family val="2"/>
          </rPr>
          <t xml:space="preserve">Assembly Type, as designated by the manufacturer
</t>
        </r>
      </text>
    </comment>
    <comment ref="J9" authorId="0">
      <text>
        <r>
          <rPr>
            <sz val="9"/>
            <color indexed="81"/>
            <rFont val="Tahoma"/>
            <family val="2"/>
          </rPr>
          <t>In lbs - only applicable for engine parts</t>
        </r>
      </text>
    </comment>
    <comment ref="K9" authorId="1">
      <text>
        <r>
          <rPr>
            <sz val="9"/>
            <color indexed="81"/>
            <rFont val="Tahoma"/>
            <family val="2"/>
          </rPr>
          <t>Assembly 
Serial Number</t>
        </r>
      </text>
    </comment>
    <comment ref="L9" authorId="1">
      <text>
        <r>
          <rPr>
            <sz val="9"/>
            <color indexed="81"/>
            <rFont val="Tahoma"/>
            <family val="2"/>
          </rPr>
          <t>Time Since New in Flight Hours (integer, rounded up)</t>
        </r>
      </text>
    </comment>
    <comment ref="M9" authorId="1">
      <text>
        <r>
          <rPr>
            <sz val="9"/>
            <color indexed="81"/>
            <rFont val="Tahoma"/>
            <family val="2"/>
          </rPr>
          <t>Cycles Since New</t>
        </r>
      </text>
    </comment>
    <comment ref="N9" authorId="1">
      <text>
        <r>
          <rPr>
            <sz val="9"/>
            <color indexed="81"/>
            <rFont val="Tahoma"/>
            <family val="2"/>
          </rPr>
          <t>Part Number</t>
        </r>
      </text>
    </comment>
    <comment ref="O9" authorId="1">
      <text>
        <r>
          <rPr>
            <sz val="9"/>
            <color indexed="81"/>
            <rFont val="Tahoma"/>
            <family val="2"/>
          </rPr>
          <t>Time Since New in Flight Hours (integer, rounded up)</t>
        </r>
      </text>
    </comment>
    <comment ref="P9" authorId="1">
      <text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>Cycles Since New</t>
        </r>
      </text>
    </comment>
    <comment ref="U9" authorId="0">
      <text>
        <r>
          <rPr>
            <sz val="9"/>
            <color indexed="81"/>
            <rFont val="Tahoma"/>
            <family val="2"/>
          </rPr>
          <t xml:space="preserve">Automatically calculated
</t>
        </r>
      </text>
    </comment>
    <comment ref="W9" authorId="1">
      <text>
        <r>
          <rPr>
            <sz val="9"/>
            <color indexed="81"/>
            <rFont val="Tahoma"/>
            <family val="2"/>
          </rPr>
          <t>Please select from dropdown list:
- Commercial &amp; Policy (includes: Stagger, Spare, Leasing, Convenience…)
- Functional Test
- Inspection
- Modification
- Overhaul
- Repair
- Visual Inspection
Only to be referenced at component level</t>
        </r>
      </text>
    </comment>
    <comment ref="S10" authorId="0">
      <text>
        <r>
          <rPr>
            <sz val="9"/>
            <color indexed="81"/>
            <rFont val="Tahoma"/>
            <family val="2"/>
          </rPr>
          <t xml:space="preserve">Report hours in </t>
        </r>
        <r>
          <rPr>
            <u/>
            <sz val="9"/>
            <color indexed="81"/>
            <rFont val="Tahoma"/>
            <family val="2"/>
          </rPr>
          <t>integer</t>
        </r>
        <r>
          <rPr>
            <sz val="9"/>
            <color indexed="81"/>
            <rFont val="Tahoma"/>
            <family val="2"/>
          </rPr>
          <t xml:space="preserve"> (rounded </t>
        </r>
        <r>
          <rPr>
            <u/>
            <sz val="9"/>
            <color indexed="81"/>
            <rFont val="Tahoma"/>
            <family val="2"/>
          </rPr>
          <t>up</t>
        </r>
        <r>
          <rPr>
            <sz val="9"/>
            <color indexed="81"/>
            <rFont val="Tahoma"/>
            <family val="2"/>
          </rPr>
          <t xml:space="preserve">). 
Do not report minutes.
</t>
        </r>
      </text>
    </comment>
    <comment ref="U10" authorId="0">
      <text>
        <r>
          <rPr>
            <sz val="9"/>
            <color indexed="81"/>
            <rFont val="Tahoma"/>
            <family val="2"/>
          </rPr>
          <t xml:space="preserve">Report hours in </t>
        </r>
        <r>
          <rPr>
            <u/>
            <sz val="9"/>
            <color indexed="81"/>
            <rFont val="Tahoma"/>
            <family val="2"/>
          </rPr>
          <t>integer</t>
        </r>
        <r>
          <rPr>
            <sz val="9"/>
            <color indexed="81"/>
            <rFont val="Tahoma"/>
            <family val="2"/>
          </rPr>
          <t xml:space="preserve"> (rounded </t>
        </r>
        <r>
          <rPr>
            <u/>
            <sz val="9"/>
            <color indexed="81"/>
            <rFont val="Tahoma"/>
            <family val="2"/>
          </rPr>
          <t>up</t>
        </r>
        <r>
          <rPr>
            <sz val="9"/>
            <color indexed="81"/>
            <rFont val="Tahoma"/>
            <family val="2"/>
          </rPr>
          <t xml:space="preserve">). 
Do not report minutes.
</t>
        </r>
      </text>
    </comment>
  </commentList>
</comments>
</file>

<file path=xl/sharedStrings.xml><?xml version="1.0" encoding="utf-8"?>
<sst xmlns="http://schemas.openxmlformats.org/spreadsheetml/2006/main" count="137" uniqueCount="64">
  <si>
    <t>LIFE LIMIT PART MOVEMENT HISTORY SHEET</t>
  </si>
  <si>
    <t xml:space="preserve">PART NUMBER : </t>
  </si>
  <si>
    <t>5A1757</t>
  </si>
  <si>
    <t xml:space="preserve">SERIAL NUMBER :      </t>
  </si>
  <si>
    <t>RSTDK33910</t>
  </si>
  <si>
    <t xml:space="preserve">PART DESCRIPTION : </t>
  </si>
  <si>
    <t>FAN DISK</t>
  </si>
  <si>
    <t>OPERATOR</t>
  </si>
  <si>
    <t>INSTALLED AIRCRAFT</t>
  </si>
  <si>
    <t>INSTALLED ASSEMBLY</t>
  </si>
  <si>
    <t>SUPPORTING DOCUMENT</t>
  </si>
  <si>
    <t>HANDOVER</t>
  </si>
  <si>
    <t>TYPE AND MODEL</t>
  </si>
  <si>
    <t>AC REG</t>
  </si>
  <si>
    <t>MSN</t>
  </si>
  <si>
    <t>MTOW</t>
  </si>
  <si>
    <t>TSN</t>
  </si>
  <si>
    <t>CSN</t>
  </si>
  <si>
    <t>TYPE</t>
  </si>
  <si>
    <t>THRUST RATING</t>
  </si>
  <si>
    <t>S/N</t>
  </si>
  <si>
    <t>P/N</t>
  </si>
  <si>
    <t>LIFE LIMIT</t>
  </si>
  <si>
    <t>CUMULATIVE UTILIZATION</t>
  </si>
  <si>
    <t>HOURS &amp; CYCLES REMAINING</t>
  </si>
  <si>
    <t>REASON FOR RECORD ENTRY</t>
  </si>
  <si>
    <t>REFERENCE</t>
  </si>
  <si>
    <t>NAME</t>
  </si>
  <si>
    <t>SIGNATURE</t>
  </si>
  <si>
    <t>HOURS</t>
  </si>
  <si>
    <t>CYCLES</t>
  </si>
  <si>
    <t>IAE</t>
  </si>
  <si>
    <t>John Robinson</t>
  </si>
  <si>
    <t>US AIRWAYS</t>
  </si>
  <si>
    <t>A320-231</t>
  </si>
  <si>
    <t>N637AW</t>
  </si>
  <si>
    <t>99</t>
  </si>
  <si>
    <t>V2500A1</t>
  </si>
  <si>
    <t>V0086</t>
  </si>
  <si>
    <t>N622AW</t>
  </si>
  <si>
    <t>54</t>
  </si>
  <si>
    <t>N633AW</t>
  </si>
  <si>
    <t>Jim Bicknell</t>
  </si>
  <si>
    <t>AERCAP</t>
  </si>
  <si>
    <t>Ed Fanning</t>
  </si>
  <si>
    <t>Activity</t>
  </si>
  <si>
    <t>Definition</t>
  </si>
  <si>
    <t>Work that is carried out and certified by an approved 145 or 121 licence holder</t>
  </si>
  <si>
    <t>Component is new from the OEM and never been used after manufacturing</t>
  </si>
  <si>
    <t xml:space="preserve">Documents needed </t>
  </si>
  <si>
    <t>Original F1/8130/CofC or fitment logbook</t>
  </si>
  <si>
    <t>On/Off log aircraft at assembly level</t>
  </si>
  <si>
    <t>Latest F1/8130/CofC or fitment logbook</t>
  </si>
  <si>
    <t>Production</t>
  </si>
  <si>
    <t>Installation</t>
  </si>
  <si>
    <t>Removal</t>
  </si>
  <si>
    <t>Change of operator</t>
  </si>
  <si>
    <t>Any changes in life limits that can be imposed without assembly removal</t>
  </si>
  <si>
    <t>Assembly/LLP moves from one operator to another</t>
  </si>
  <si>
    <t>Assembly/LLP is removed from aircraft or assembly</t>
  </si>
  <si>
    <t>Change in operational parameters</t>
  </si>
  <si>
    <t>LLP/Disk Sheet</t>
  </si>
  <si>
    <t>ICS statement at assembly leve only during transfer between owner/opeartor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</si>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</sst>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/mm/yyyy"/>
    <numFmt numFmtId="165" formatCode="#,##0&quot; H&quot;"/>
    <numFmt numFmtId="166" formatCode="#,##0&quot; C&quot;"/>
    <numFmt numFmtId="167" formatCode="#,##0&quot; lbs&quot;"/>
    <numFmt numFmtId="168" formatCode="#,##0.0"/>
    <numFmt numFmtId="169" formatCode="[$-409]d\-mmm\-yyyy;@"/>
    <numFmt numFmtId="170" formatCode="dd/mm/yyyy;@"/>
  </numFmts>
  <fonts count="13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indexed="81"/>
      <name val="Tahoma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b/>
      <sz val="26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1" fillId="4" borderId="0" applyNumberFormat="0" applyBorder="0" applyAlignment="0" applyProtection="0"/>
  </cellStyleXfs>
  <cellXfs count="121">
    <xf numFmtId="0" fontId="0" fillId="0" borderId="0" xfId="0"/>
    <xf numFmtId="0" fontId="7" fillId="0" borderId="0" xfId="0" applyFont="1"/>
    <xf numFmtId="0" fontId="0" fillId="0" borderId="0" xfId="0" applyFont="1" applyAlignment="1">
      <alignment horizontal="left" vertical="top"/>
    </xf>
    <xf numFmtId="0" fontId="3" fillId="0" borderId="0" xfId="0" applyFont="1" applyAlignment="1">
      <alignment horizontal="centerContinuous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0" fontId="0" fillId="0" borderId="0" xfId="0" applyFont="1" applyBorder="1" applyAlignment="1">
      <alignment vertical="top"/>
    </xf>
    <xf numFmtId="0" fontId="0" fillId="0" borderId="0" xfId="0" applyFont="1" applyAlignment="1">
      <alignment horizontal="right" vertical="top"/>
    </xf>
    <xf numFmtId="0" fontId="2" fillId="3" borderId="2" xfId="0" applyFont="1" applyFill="1" applyBorder="1" applyAlignment="1">
      <alignment horizontal="centerContinuous" vertical="top"/>
    </xf>
    <xf numFmtId="0" fontId="6" fillId="2" borderId="1" xfId="1" applyFont="1" applyFill="1" applyBorder="1" applyAlignment="1">
      <alignment horizontal="center" vertical="top"/>
    </xf>
    <xf numFmtId="49" fontId="6" fillId="2" borderId="1" xfId="1" applyNumberFormat="1" applyFont="1" applyFill="1" applyBorder="1" applyAlignment="1">
      <alignment horizontal="center" vertical="top"/>
    </xf>
    <xf numFmtId="164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horizontal="left" vertical="top"/>
    </xf>
    <xf numFmtId="0" fontId="6" fillId="3" borderId="1" xfId="1" applyFont="1" applyFill="1" applyBorder="1" applyAlignment="1">
      <alignment horizontal="center" vertical="top" wrapText="1"/>
    </xf>
    <xf numFmtId="0" fontId="6" fillId="2" borderId="0" xfId="1" applyFont="1" applyFill="1" applyBorder="1" applyAlignment="1">
      <alignment horizontal="center" vertical="top"/>
    </xf>
    <xf numFmtId="0" fontId="10" fillId="0" borderId="1" xfId="0" applyFont="1" applyBorder="1" applyAlignment="1">
      <alignment horizontal="left" vertical="top"/>
    </xf>
    <xf numFmtId="3" fontId="6" fillId="2" borderId="1" xfId="1" applyNumberFormat="1" applyFont="1" applyFill="1" applyBorder="1" applyAlignment="1">
      <alignment horizontal="center" vertical="top"/>
    </xf>
    <xf numFmtId="3" fontId="10" fillId="0" borderId="1" xfId="0" applyNumberFormat="1" applyFont="1" applyBorder="1" applyAlignment="1">
      <alignment horizontal="center" vertical="top"/>
    </xf>
    <xf numFmtId="3" fontId="10" fillId="0" borderId="1" xfId="0" applyNumberFormat="1" applyFont="1" applyBorder="1" applyAlignment="1">
      <alignment horizontal="left" vertical="top"/>
    </xf>
    <xf numFmtId="3" fontId="6" fillId="2" borderId="1" xfId="1" applyNumberFormat="1" applyFont="1" applyFill="1" applyBorder="1" applyAlignment="1">
      <alignment horizontal="left" vertical="top"/>
    </xf>
    <xf numFmtId="165" fontId="6" fillId="2" borderId="1" xfId="1" applyNumberFormat="1" applyFont="1" applyFill="1" applyBorder="1" applyAlignment="1">
      <alignment horizontal="center" vertical="top"/>
    </xf>
    <xf numFmtId="165" fontId="10" fillId="0" borderId="1" xfId="0" applyNumberFormat="1" applyFont="1" applyBorder="1" applyAlignment="1">
      <alignment horizontal="center" vertical="top"/>
    </xf>
    <xf numFmtId="165" fontId="10" fillId="0" borderId="1" xfId="0" applyNumberFormat="1" applyFont="1" applyBorder="1" applyAlignment="1">
      <alignment horizontal="left" vertical="top"/>
    </xf>
    <xf numFmtId="166" fontId="6" fillId="2" borderId="1" xfId="1" applyNumberFormat="1" applyFont="1" applyFill="1" applyBorder="1" applyAlignment="1">
      <alignment horizontal="center" vertical="top"/>
    </xf>
    <xf numFmtId="166" fontId="10" fillId="0" borderId="1" xfId="0" applyNumberFormat="1" applyFont="1" applyBorder="1" applyAlignment="1">
      <alignment horizontal="center" vertical="top"/>
    </xf>
    <xf numFmtId="166" fontId="10" fillId="0" borderId="1" xfId="0" applyNumberFormat="1" applyFont="1" applyBorder="1" applyAlignment="1">
      <alignment horizontal="left" vertical="top"/>
    </xf>
    <xf numFmtId="0" fontId="6" fillId="3" borderId="5" xfId="1" applyFont="1" applyFill="1" applyBorder="1" applyAlignment="1">
      <alignment horizontal="center" vertical="top" wrapText="1"/>
    </xf>
    <xf numFmtId="0" fontId="6" fillId="3" borderId="6" xfId="1" applyFont="1" applyFill="1" applyBorder="1" applyAlignment="1">
      <alignment horizontal="center" vertical="top" wrapText="1"/>
    </xf>
    <xf numFmtId="167" fontId="6" fillId="2" borderId="1" xfId="1" applyNumberFormat="1" applyFont="1" applyFill="1" applyBorder="1" applyAlignment="1">
      <alignment horizontal="center" vertical="top"/>
    </xf>
    <xf numFmtId="167" fontId="10" fillId="0" borderId="1" xfId="0" applyNumberFormat="1" applyFont="1" applyBorder="1" applyAlignment="1">
      <alignment horizontal="left" vertical="top"/>
    </xf>
    <xf numFmtId="49" fontId="10" fillId="0" borderId="1" xfId="0" applyNumberFormat="1" applyFont="1" applyBorder="1" applyAlignment="1">
      <alignment horizontal="center" vertical="top"/>
    </xf>
    <xf numFmtId="165" fontId="6" fillId="3" borderId="1" xfId="1" applyNumberFormat="1" applyFont="1" applyFill="1" applyBorder="1" applyAlignment="1">
      <alignment horizontal="center" vertical="top"/>
    </xf>
    <xf numFmtId="166" fontId="6" fillId="3" borderId="1" xfId="1" applyNumberFormat="1" applyFont="1" applyFill="1" applyBorder="1" applyAlignment="1">
      <alignment horizontal="center" vertical="top"/>
    </xf>
    <xf numFmtId="0" fontId="6" fillId="2" borderId="6" xfId="1" applyFont="1" applyFill="1" applyBorder="1" applyAlignment="1">
      <alignment horizontal="center" vertical="top"/>
    </xf>
    <xf numFmtId="3" fontId="6" fillId="2" borderId="6" xfId="1" applyNumberFormat="1" applyFont="1" applyFill="1" applyBorder="1" applyAlignment="1">
      <alignment horizontal="center" vertical="top"/>
    </xf>
    <xf numFmtId="0" fontId="6" fillId="0" borderId="1" xfId="1" applyFont="1" applyFill="1" applyBorder="1" applyAlignment="1">
      <alignment horizontal="center" vertical="top"/>
    </xf>
    <xf numFmtId="3" fontId="6" fillId="0" borderId="1" xfId="1" applyNumberFormat="1" applyFont="1" applyFill="1" applyBorder="1" applyAlignment="1">
      <alignment horizontal="center" vertical="top"/>
    </xf>
    <xf numFmtId="168" fontId="6" fillId="2" borderId="1" xfId="1" applyNumberFormat="1" applyFont="1" applyFill="1" applyBorder="1" applyAlignment="1">
      <alignment horizontal="center" vertical="top"/>
    </xf>
    <xf numFmtId="168" fontId="6" fillId="2" borderId="6" xfId="1" applyNumberFormat="1" applyFont="1" applyFill="1" applyBorder="1" applyAlignment="1">
      <alignment horizontal="center" vertical="top"/>
    </xf>
    <xf numFmtId="165" fontId="6" fillId="2" borderId="6" xfId="1" applyNumberFormat="1" applyFont="1" applyFill="1" applyBorder="1" applyAlignment="1">
      <alignment horizontal="center" vertical="top"/>
    </xf>
    <xf numFmtId="0" fontId="0" fillId="0" borderId="0" xfId="0" applyAlignment="1"/>
    <xf numFmtId="0" fontId="2" fillId="0" borderId="0" xfId="0" applyFont="1"/>
    <xf numFmtId="0" fontId="6" fillId="3" borderId="7" xfId="1" applyFont="1" applyFill="1" applyBorder="1" applyAlignment="1">
      <alignment horizontal="center" vertical="top" wrapText="1"/>
    </xf>
    <xf numFmtId="0" fontId="6" fillId="3" borderId="8" xfId="1" applyFont="1" applyFill="1" applyBorder="1" applyAlignment="1">
      <alignment horizontal="center" vertical="top" wrapText="1"/>
    </xf>
    <xf numFmtId="0" fontId="6" fillId="2" borderId="2" xfId="1" applyFont="1" applyFill="1" applyBorder="1" applyAlignment="1">
      <alignment horizontal="left" vertical="top"/>
    </xf>
    <xf numFmtId="0" fontId="6" fillId="3" borderId="12" xfId="1" applyFont="1" applyFill="1" applyBorder="1" applyAlignment="1">
      <alignment horizontal="center" vertical="top" wrapText="1"/>
    </xf>
    <xf numFmtId="0" fontId="6" fillId="3" borderId="13" xfId="1" applyFont="1" applyFill="1" applyBorder="1" applyAlignment="1">
      <alignment horizontal="center" vertical="top" wrapText="1"/>
    </xf>
    <xf numFmtId="0" fontId="6" fillId="3" borderId="14" xfId="1" applyFont="1" applyFill="1" applyBorder="1" applyAlignment="1">
      <alignment horizontal="center" vertical="top" wrapText="1"/>
    </xf>
    <xf numFmtId="0" fontId="6" fillId="3" borderId="15" xfId="1" applyFont="1" applyFill="1" applyBorder="1" applyAlignment="1">
      <alignment horizontal="center" vertical="top" wrapText="1"/>
    </xf>
    <xf numFmtId="0" fontId="6" fillId="0" borderId="16" xfId="1" applyFont="1" applyFill="1" applyBorder="1" applyAlignment="1">
      <alignment horizontal="center" vertical="top"/>
    </xf>
    <xf numFmtId="3" fontId="6" fillId="0" borderId="17" xfId="1" applyNumberFormat="1" applyFont="1" applyFill="1" applyBorder="1" applyAlignment="1">
      <alignment horizontal="center" vertical="top"/>
    </xf>
    <xf numFmtId="0" fontId="6" fillId="2" borderId="16" xfId="1" applyFont="1" applyFill="1" applyBorder="1" applyAlignment="1">
      <alignment horizontal="center" vertical="top"/>
    </xf>
    <xf numFmtId="3" fontId="10" fillId="0" borderId="17" xfId="0" applyNumberFormat="1" applyFont="1" applyBorder="1" applyAlignment="1">
      <alignment horizontal="center" vertical="top"/>
    </xf>
    <xf numFmtId="3" fontId="6" fillId="2" borderId="17" xfId="1" applyNumberFormat="1" applyFont="1" applyFill="1" applyBorder="1" applyAlignment="1">
      <alignment horizontal="center" vertical="top"/>
    </xf>
    <xf numFmtId="0" fontId="10" fillId="0" borderId="16" xfId="0" applyFont="1" applyBorder="1" applyAlignment="1">
      <alignment horizontal="left" vertical="top"/>
    </xf>
    <xf numFmtId="3" fontId="10" fillId="0" borderId="17" xfId="0" applyNumberFormat="1" applyFont="1" applyBorder="1" applyAlignment="1">
      <alignment horizontal="left" vertical="top"/>
    </xf>
    <xf numFmtId="0" fontId="10" fillId="0" borderId="18" xfId="0" applyFont="1" applyBorder="1" applyAlignment="1">
      <alignment vertical="top"/>
    </xf>
    <xf numFmtId="0" fontId="10" fillId="0" borderId="19" xfId="0" applyFont="1" applyBorder="1" applyAlignment="1">
      <alignment vertical="top"/>
    </xf>
    <xf numFmtId="49" fontId="10" fillId="0" borderId="19" xfId="0" applyNumberFormat="1" applyFont="1" applyBorder="1" applyAlignment="1">
      <alignment horizontal="center" vertical="top"/>
    </xf>
    <xf numFmtId="3" fontId="10" fillId="0" borderId="19" xfId="0" applyNumberFormat="1" applyFont="1" applyBorder="1" applyAlignment="1">
      <alignment horizontal="center" vertical="top"/>
    </xf>
    <xf numFmtId="3" fontId="10" fillId="0" borderId="19" xfId="0" applyNumberFormat="1" applyFont="1" applyBorder="1" applyAlignment="1">
      <alignment vertical="top"/>
    </xf>
    <xf numFmtId="3" fontId="10" fillId="0" borderId="20" xfId="0" applyNumberFormat="1" applyFont="1" applyBorder="1" applyAlignment="1">
      <alignment vertical="top"/>
    </xf>
    <xf numFmtId="0" fontId="2" fillId="3" borderId="11" xfId="0" applyFont="1" applyFill="1" applyBorder="1" applyAlignment="1">
      <alignment horizontal="centerContinuous" vertical="top"/>
    </xf>
    <xf numFmtId="166" fontId="6" fillId="2" borderId="15" xfId="1" applyNumberFormat="1" applyFont="1" applyFill="1" applyBorder="1" applyAlignment="1">
      <alignment horizontal="center" vertical="top"/>
    </xf>
    <xf numFmtId="169" fontId="6" fillId="2" borderId="16" xfId="1" applyNumberFormat="1" applyFont="1" applyFill="1" applyBorder="1" applyAlignment="1">
      <alignment horizontal="center" vertical="top"/>
    </xf>
    <xf numFmtId="166" fontId="6" fillId="2" borderId="17" xfId="1" applyNumberFormat="1" applyFont="1" applyFill="1" applyBorder="1" applyAlignment="1">
      <alignment horizontal="center" vertical="top"/>
    </xf>
    <xf numFmtId="169" fontId="10" fillId="0" borderId="16" xfId="0" applyNumberFormat="1" applyFont="1" applyBorder="1" applyAlignment="1">
      <alignment horizontal="left" vertical="top"/>
    </xf>
    <xf numFmtId="166" fontId="10" fillId="0" borderId="17" xfId="0" applyNumberFormat="1" applyFont="1" applyBorder="1" applyAlignment="1">
      <alignment horizontal="left" vertical="top"/>
    </xf>
    <xf numFmtId="169" fontId="10" fillId="0" borderId="18" xfId="0" applyNumberFormat="1" applyFont="1" applyBorder="1" applyAlignment="1">
      <alignment vertical="top"/>
    </xf>
    <xf numFmtId="167" fontId="10" fillId="0" borderId="19" xfId="0" applyNumberFormat="1" applyFont="1" applyBorder="1" applyAlignment="1">
      <alignment vertical="top"/>
    </xf>
    <xf numFmtId="165" fontId="10" fillId="0" borderId="19" xfId="0" applyNumberFormat="1" applyFont="1" applyBorder="1" applyAlignment="1">
      <alignment vertical="top"/>
    </xf>
    <xf numFmtId="166" fontId="10" fillId="0" borderId="20" xfId="0" applyNumberFormat="1" applyFont="1" applyBorder="1" applyAlignment="1">
      <alignment vertical="top"/>
    </xf>
    <xf numFmtId="0" fontId="6" fillId="3" borderId="17" xfId="1" applyFont="1" applyFill="1" applyBorder="1" applyAlignment="1">
      <alignment horizontal="center" vertical="top" wrapText="1"/>
    </xf>
    <xf numFmtId="166" fontId="6" fillId="3" borderId="17" xfId="1" applyNumberFormat="1" applyFont="1" applyFill="1" applyBorder="1" applyAlignment="1">
      <alignment horizontal="center" vertical="top"/>
    </xf>
    <xf numFmtId="166" fontId="10" fillId="0" borderId="19" xfId="0" applyNumberFormat="1" applyFont="1" applyBorder="1" applyAlignment="1">
      <alignment vertical="top"/>
    </xf>
    <xf numFmtId="165" fontId="6" fillId="3" borderId="19" xfId="1" applyNumberFormat="1" applyFont="1" applyFill="1" applyBorder="1" applyAlignment="1">
      <alignment horizontal="center" vertical="top"/>
    </xf>
    <xf numFmtId="166" fontId="6" fillId="3" borderId="20" xfId="1" applyNumberFormat="1" applyFont="1" applyFill="1" applyBorder="1" applyAlignment="1">
      <alignment horizontal="center" vertical="top"/>
    </xf>
    <xf numFmtId="0" fontId="4" fillId="3" borderId="9" xfId="1" applyFont="1" applyFill="1" applyBorder="1" applyAlignment="1">
      <alignment horizontal="centerContinuous" vertical="top"/>
    </xf>
    <xf numFmtId="0" fontId="4" fillId="3" borderId="11" xfId="1" applyFont="1" applyFill="1" applyBorder="1" applyAlignment="1">
      <alignment horizontal="centerContinuous" vertical="top"/>
    </xf>
    <xf numFmtId="0" fontId="6" fillId="0" borderId="14" xfId="1" applyFont="1" applyFill="1" applyBorder="1" applyAlignment="1">
      <alignment horizontal="center" vertical="top"/>
    </xf>
    <xf numFmtId="0" fontId="10" fillId="0" borderId="15" xfId="0" applyFont="1" applyBorder="1" applyAlignment="1">
      <alignment horizontal="center" vertical="top"/>
    </xf>
    <xf numFmtId="0" fontId="10" fillId="0" borderId="17" xfId="0" applyFont="1" applyBorder="1" applyAlignment="1">
      <alignment horizontal="center" vertical="top"/>
    </xf>
    <xf numFmtId="0" fontId="6" fillId="2" borderId="17" xfId="1" applyFont="1" applyFill="1" applyBorder="1" applyAlignment="1">
      <alignment horizontal="center" vertical="top"/>
    </xf>
    <xf numFmtId="49" fontId="6" fillId="0" borderId="16" xfId="1" applyNumberFormat="1" applyFont="1" applyFill="1" applyBorder="1" applyAlignment="1">
      <alignment horizontal="center" vertical="top"/>
    </xf>
    <xf numFmtId="0" fontId="10" fillId="0" borderId="16" xfId="0" applyNumberFormat="1" applyFont="1" applyBorder="1" applyAlignment="1">
      <alignment horizontal="center" vertical="top"/>
    </xf>
    <xf numFmtId="0" fontId="10" fillId="0" borderId="16" xfId="0" applyNumberFormat="1" applyFont="1" applyBorder="1" applyAlignment="1">
      <alignment horizontal="left" vertical="top"/>
    </xf>
    <xf numFmtId="0" fontId="10" fillId="0" borderId="20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10" fillId="0" borderId="16" xfId="0" applyFont="1" applyBorder="1" applyAlignment="1">
      <alignment horizontal="center" vertical="top"/>
    </xf>
    <xf numFmtId="0" fontId="10" fillId="0" borderId="16" xfId="0" applyFont="1" applyBorder="1" applyAlignment="1">
      <alignment vertical="top"/>
    </xf>
    <xf numFmtId="0" fontId="10" fillId="0" borderId="17" xfId="0" applyFont="1" applyBorder="1" applyAlignment="1">
      <alignment vertical="top"/>
    </xf>
    <xf numFmtId="0" fontId="10" fillId="0" borderId="17" xfId="0" applyFont="1" applyBorder="1" applyAlignment="1">
      <alignment horizontal="left" vertical="top"/>
    </xf>
    <xf numFmtId="0" fontId="10" fillId="0" borderId="20" xfId="0" applyFont="1" applyBorder="1" applyAlignment="1">
      <alignment vertical="top"/>
    </xf>
    <xf numFmtId="165" fontId="6" fillId="0" borderId="1" xfId="1" applyNumberFormat="1" applyFont="1" applyFill="1" applyBorder="1" applyAlignment="1">
      <alignment horizontal="center" vertical="top"/>
    </xf>
    <xf numFmtId="166" fontId="6" fillId="0" borderId="17" xfId="1" applyNumberFormat="1" applyFont="1" applyFill="1" applyBorder="1" applyAlignment="1">
      <alignment horizontal="center" vertical="top"/>
    </xf>
    <xf numFmtId="166" fontId="6" fillId="0" borderId="1" xfId="1" applyNumberFormat="1" applyFont="1" applyFill="1" applyBorder="1" applyAlignment="1">
      <alignment horizontal="center" vertical="top"/>
    </xf>
    <xf numFmtId="170" fontId="6" fillId="2" borderId="16" xfId="1" applyNumberFormat="1" applyFont="1" applyFill="1" applyBorder="1" applyAlignment="1">
      <alignment horizontal="center" vertical="top"/>
    </xf>
    <xf numFmtId="170" fontId="6" fillId="0" borderId="16" xfId="1" applyNumberFormat="1" applyFont="1" applyFill="1" applyBorder="1" applyAlignment="1">
      <alignment horizontal="center" vertical="top"/>
    </xf>
    <xf numFmtId="170" fontId="6" fillId="2" borderId="1" xfId="1" applyNumberFormat="1" applyFont="1" applyFill="1" applyBorder="1" applyAlignment="1">
      <alignment horizontal="center" vertical="top"/>
    </xf>
    <xf numFmtId="170" fontId="10" fillId="0" borderId="16" xfId="0" applyNumberFormat="1" applyFon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6" fillId="3" borderId="2" xfId="1" applyFont="1" applyFill="1" applyBorder="1" applyAlignment="1">
      <alignment horizontal="center" vertical="top" wrapText="1"/>
    </xf>
    <xf numFmtId="0" fontId="6" fillId="3" borderId="4" xfId="1" applyFont="1" applyFill="1" applyBorder="1" applyAlignment="1">
      <alignment horizontal="center" vertical="top" wrapText="1"/>
    </xf>
    <xf numFmtId="0" fontId="6" fillId="3" borderId="21" xfId="1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horizontal="center" vertical="top"/>
    </xf>
    <xf numFmtId="0" fontId="4" fillId="3" borderId="9" xfId="1" applyFont="1" applyFill="1" applyBorder="1" applyAlignment="1">
      <alignment horizontal="center" vertical="top"/>
    </xf>
    <xf numFmtId="0" fontId="4" fillId="3" borderId="10" xfId="1" applyFont="1" applyFill="1" applyBorder="1" applyAlignment="1">
      <alignment horizontal="center" vertical="top"/>
    </xf>
    <xf numFmtId="0" fontId="4" fillId="3" borderId="11" xfId="1" applyFont="1" applyFill="1" applyBorder="1" applyAlignment="1">
      <alignment horizontal="center" vertical="top"/>
    </xf>
    <xf numFmtId="0" fontId="11" fillId="4" borderId="0" xfId="2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11" fillId="4" borderId="2" xfId="2" applyBorder="1" applyAlignment="1">
      <alignment horizontal="center" vertical="top"/>
    </xf>
    <xf numFmtId="0" fontId="11" fillId="4" borderId="4" xfId="2" applyBorder="1" applyAlignment="1">
      <alignment horizontal="center" vertical="top"/>
    </xf>
    <xf numFmtId="0" fontId="0" fillId="0" borderId="2" xfId="0" applyFont="1" applyBorder="1" applyAlignment="1">
      <alignment horizontal="center" vertical="top"/>
    </xf>
    <xf numFmtId="0" fontId="0" fillId="0" borderId="3" xfId="0" applyFont="1" applyBorder="1" applyAlignment="1">
      <alignment horizontal="center" vertical="top"/>
    </xf>
    <xf numFmtId="0" fontId="0" fillId="0" borderId="4" xfId="0" applyFont="1" applyBorder="1" applyAlignment="1">
      <alignment horizontal="center" vertical="top"/>
    </xf>
    <xf numFmtId="0" fontId="0" fillId="0" borderId="1" xfId="0" applyFont="1" applyBorder="1" applyAlignment="1">
      <alignment vertical="top"/>
    </xf>
  </cellXfs>
  <cellStyles count="3">
    <cellStyle name="Bad" xfId="2" builtinId="27"/>
    <cellStyle name="Normal" xfId="0" builtinId="0"/>
    <cellStyle name="Normal_MTS LDG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Z42"/>
  <sheetViews>
    <sheetView showGridLines="0" tabSelected="1" zoomScaleNormal="100" workbookViewId="0">
      <selection activeCell="P3" sqref="P3"/>
    </sheetView>
  </sheetViews>
  <sheetFormatPr defaultRowHeight="15" x14ac:dyDescent="0.25"/>
  <cols>
    <col min="1" max="1" width="12.28515625" style="7" customWidth="1"/>
    <col min="2" max="2" width="8.7109375" style="7" customWidth="1"/>
    <col min="3" max="5" width="8.140625" style="7" customWidth="1"/>
    <col min="6" max="7" width="9.7109375" style="7" customWidth="1"/>
    <col min="8" max="8" width="11.5703125" style="7" bestFit="1" customWidth="1"/>
    <col min="9" max="10" width="12.42578125" style="7" customWidth="1"/>
    <col min="11" max="11" width="6.85546875" style="7" customWidth="1"/>
    <col min="12" max="13" width="9.7109375" style="7" customWidth="1"/>
    <col min="14" max="14" width="9.85546875" style="7" customWidth="1"/>
    <col min="15" max="22" width="9.7109375" style="7" customWidth="1"/>
    <col min="23" max="23" width="17.140625" style="7" customWidth="1"/>
    <col min="24" max="24" width="11.140625" style="8" customWidth="1"/>
    <col min="25" max="25" width="12.7109375" style="8" customWidth="1"/>
    <col min="26" max="26" width="12.7109375" style="7" customWidth="1"/>
    <col min="27" max="16384" width="9.140625" style="7"/>
  </cols>
  <sheetData>
    <row r="1" spans="1:26" s="5" customFormat="1" ht="18.75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4"/>
      <c r="X1" s="3"/>
      <c r="Y1" s="3"/>
    </row>
    <row r="2" spans="1:26" ht="33.75" x14ac:dyDescent="0.25">
      <c r="A2" s="6"/>
    </row>
    <row r="3" spans="1:26" x14ac:dyDescent="0.25">
      <c r="A3" s="113" t="s">
        <v>1</v>
      </c>
      <c r="B3" s="113"/>
      <c r="C3" s="115" t="s">
        <v>2</v>
      </c>
      <c r="D3" s="116"/>
      <c r="F3" s="7" t="s">
        <v>3</v>
      </c>
      <c r="H3" s="120" t="s">
        <v>4</v>
      </c>
    </row>
    <row r="5" spans="1:26" x14ac:dyDescent="0.25">
      <c r="A5" s="114" t="s">
        <v>5</v>
      </c>
      <c r="B5" s="114"/>
      <c r="C5" s="117" t="s">
        <v>6</v>
      </c>
      <c r="D5" s="118"/>
      <c r="E5" s="118"/>
      <c r="F5" s="119"/>
      <c r="G5" s="9"/>
      <c r="H5" s="9"/>
      <c r="I5" s="9"/>
      <c r="J5" s="9"/>
    </row>
    <row r="6" spans="1:26" x14ac:dyDescent="0.25">
      <c r="A6" s="9"/>
      <c r="B6" s="9"/>
      <c r="C6" s="9"/>
      <c r="D6" s="9"/>
      <c r="E6" s="9"/>
      <c r="F6" s="9"/>
      <c r="G6" s="9"/>
      <c r="H6" s="9"/>
      <c r="I6" s="9"/>
      <c r="J6" s="9"/>
      <c r="L6" s="10"/>
      <c r="M6" s="9"/>
    </row>
    <row r="7" spans="1:26" ht="15.75" thickBot="1" x14ac:dyDescent="0.3">
      <c r="A7" s="9"/>
      <c r="B7" s="9"/>
      <c r="C7" s="9"/>
      <c r="H7" s="9"/>
    </row>
    <row r="8" spans="1:26" x14ac:dyDescent="0.25">
      <c r="A8" s="11" t="s">
        <v>7</v>
      </c>
      <c r="B8" s="107" t="s">
        <v>8</v>
      </c>
      <c r="C8" s="108"/>
      <c r="D8" s="108"/>
      <c r="E8" s="108"/>
      <c r="F8" s="108"/>
      <c r="G8" s="109"/>
      <c r="H8" s="107" t="s">
        <v>9</v>
      </c>
      <c r="I8" s="108"/>
      <c r="J8" s="108"/>
      <c r="K8" s="108"/>
      <c r="L8" s="108"/>
      <c r="M8" s="65"/>
      <c r="N8" s="111"/>
      <c r="O8" s="111"/>
      <c r="P8" s="111"/>
      <c r="Q8" s="111"/>
      <c r="R8" s="111"/>
      <c r="S8" s="111"/>
      <c r="T8" s="111"/>
      <c r="U8" s="111"/>
      <c r="V8" s="112"/>
      <c r="W8" s="80" t="s">
        <v>10</v>
      </c>
      <c r="X8" s="81"/>
      <c r="Y8" s="110" t="s">
        <v>11</v>
      </c>
      <c r="Z8" s="112"/>
    </row>
    <row r="9" spans="1:26" ht="29.25" customHeight="1" x14ac:dyDescent="0.25">
      <c r="A9" s="45" t="s">
        <v>7</v>
      </c>
      <c r="B9" s="48" t="s">
        <v>12</v>
      </c>
      <c r="C9" s="29" t="s">
        <v>13</v>
      </c>
      <c r="D9" s="29" t="s">
        <v>14</v>
      </c>
      <c r="E9" s="29" t="s">
        <v>15</v>
      </c>
      <c r="F9" s="29" t="s">
        <v>16</v>
      </c>
      <c r="G9" s="49" t="s">
        <v>17</v>
      </c>
      <c r="H9" s="48" t="s">
        <v>63</v>
      </c>
      <c r="I9" s="29" t="s">
        <v>18</v>
      </c>
      <c r="J9" s="29" t="s">
        <v>19</v>
      </c>
      <c r="K9" s="29" t="s">
        <v>20</v>
      </c>
      <c r="L9" s="29" t="s">
        <v>16</v>
      </c>
      <c r="M9" s="49" t="s">
        <v>17</v>
      </c>
      <c r="N9" s="29" t="s">
        <v>21</v>
      </c>
      <c r="O9" s="29" t="s">
        <v>16</v>
      </c>
      <c r="P9" s="29" t="s">
        <v>17</v>
      </c>
      <c r="Q9" s="104" t="s">
        <v>22</v>
      </c>
      <c r="R9" s="105"/>
      <c r="S9" s="104" t="s">
        <v>23</v>
      </c>
      <c r="T9" s="105"/>
      <c r="U9" s="104" t="s">
        <v>24</v>
      </c>
      <c r="V9" s="106"/>
      <c r="W9" s="48" t="s">
        <v>25</v>
      </c>
      <c r="X9" s="49" t="s">
        <v>26</v>
      </c>
      <c r="Y9" s="48" t="s">
        <v>27</v>
      </c>
      <c r="Z9" s="49" t="s">
        <v>28</v>
      </c>
    </row>
    <row r="10" spans="1:26" ht="15" customHeight="1" x14ac:dyDescent="0.25">
      <c r="A10" s="46"/>
      <c r="B10" s="50"/>
      <c r="C10" s="30"/>
      <c r="D10" s="30"/>
      <c r="E10" s="30"/>
      <c r="F10" s="30"/>
      <c r="G10" s="51"/>
      <c r="H10" s="50"/>
      <c r="I10" s="30"/>
      <c r="J10" s="30"/>
      <c r="K10" s="30"/>
      <c r="L10" s="30"/>
      <c r="M10" s="51"/>
      <c r="N10" s="30"/>
      <c r="O10" s="30"/>
      <c r="P10" s="30"/>
      <c r="Q10" s="16" t="s">
        <v>29</v>
      </c>
      <c r="R10" s="16" t="s">
        <v>30</v>
      </c>
      <c r="S10" s="16" t="s">
        <v>29</v>
      </c>
      <c r="T10" s="16" t="s">
        <v>30</v>
      </c>
      <c r="U10" s="16" t="s">
        <v>29</v>
      </c>
      <c r="V10" s="75" t="s">
        <v>30</v>
      </c>
      <c r="W10" s="50"/>
      <c r="X10" s="51"/>
      <c r="Y10" s="50"/>
      <c r="Z10" s="51"/>
    </row>
    <row r="11" spans="1:26" x14ac:dyDescent="0.25">
      <c r="A11" s="47" t="s">
        <v>31</v>
      </c>
      <c r="B11" s="52"/>
      <c r="C11" s="38"/>
      <c r="D11" s="38"/>
      <c r="E11" s="39"/>
      <c r="F11" s="39"/>
      <c r="G11" s="53"/>
      <c r="H11" s="100"/>
      <c r="I11" s="38"/>
      <c r="J11" s="38"/>
      <c r="K11" s="38"/>
      <c r="L11" s="42"/>
      <c r="M11" s="66"/>
      <c r="N11" s="36" t="s">
        <v>2</v>
      </c>
      <c r="O11" s="41">
        <v>0</v>
      </c>
      <c r="P11" s="37">
        <v>0</v>
      </c>
      <c r="Q11" s="23"/>
      <c r="R11" s="26">
        <v>20000</v>
      </c>
      <c r="S11" s="23"/>
      <c r="T11" s="26"/>
      <c r="U11" s="34" t="str">
        <f>IF(Q11-S11&lt;&gt;0,Q11-S11,"")</f>
        <v/>
      </c>
      <c r="V11" s="76">
        <f>IF(R11-T11&lt;&gt;0,R11-T11,"")</f>
        <v>20000</v>
      </c>
      <c r="W11" s="82" t="s">
        <v>53</v>
      </c>
      <c r="X11" s="83">
        <v>8130</v>
      </c>
      <c r="Y11" s="90" t="s">
        <v>32</v>
      </c>
      <c r="Z11" s="83" t="s">
        <v>32</v>
      </c>
    </row>
    <row r="12" spans="1:26" x14ac:dyDescent="0.25">
      <c r="A12" s="47" t="s">
        <v>33</v>
      </c>
      <c r="B12" s="54" t="s">
        <v>34</v>
      </c>
      <c r="C12" s="12" t="s">
        <v>35</v>
      </c>
      <c r="D12" s="13" t="s">
        <v>36</v>
      </c>
      <c r="E12" s="19">
        <v>250000</v>
      </c>
      <c r="F12" s="19">
        <v>49501.9</v>
      </c>
      <c r="G12" s="55">
        <v>22012</v>
      </c>
      <c r="H12" s="99">
        <v>38532</v>
      </c>
      <c r="I12" s="12" t="s">
        <v>37</v>
      </c>
      <c r="J12" s="31">
        <v>27000</v>
      </c>
      <c r="K12" s="12" t="s">
        <v>38</v>
      </c>
      <c r="L12" s="23">
        <v>44565</v>
      </c>
      <c r="M12" s="68">
        <v>19956</v>
      </c>
      <c r="N12" s="12" t="s">
        <v>2</v>
      </c>
      <c r="O12" s="40">
        <v>0</v>
      </c>
      <c r="P12" s="19">
        <v>0</v>
      </c>
      <c r="Q12" s="23">
        <v>0</v>
      </c>
      <c r="R12" s="26">
        <v>20000</v>
      </c>
      <c r="S12" s="23">
        <v>0</v>
      </c>
      <c r="T12" s="26">
        <v>0</v>
      </c>
      <c r="U12" s="34" t="str">
        <f>IF(Q12-S12&lt;&gt;0,Q12-S12,"")</f>
        <v/>
      </c>
      <c r="V12" s="76">
        <f>IF(R12-T12&lt;&gt;0,R12-T12,"")</f>
        <v>20000</v>
      </c>
      <c r="W12" s="52" t="s">
        <v>54</v>
      </c>
      <c r="X12" s="84"/>
      <c r="Y12" s="91"/>
      <c r="Z12" s="84"/>
    </row>
    <row r="13" spans="1:26" x14ac:dyDescent="0.25">
      <c r="A13" s="47" t="s">
        <v>33</v>
      </c>
      <c r="B13" s="54" t="s">
        <v>34</v>
      </c>
      <c r="C13" s="12" t="s">
        <v>35</v>
      </c>
      <c r="D13" s="13" t="s">
        <v>36</v>
      </c>
      <c r="E13" s="19">
        <v>250000</v>
      </c>
      <c r="F13" s="19">
        <v>60039.9</v>
      </c>
      <c r="G13" s="55">
        <v>26608</v>
      </c>
      <c r="H13" s="101">
        <v>39706</v>
      </c>
      <c r="I13" s="12" t="s">
        <v>37</v>
      </c>
      <c r="J13" s="31">
        <v>27000</v>
      </c>
      <c r="K13" s="12" t="s">
        <v>38</v>
      </c>
      <c r="L13" s="23">
        <f>SUM(F13-F12)+L12</f>
        <v>55103</v>
      </c>
      <c r="M13" s="68">
        <f>SUM(G13-G12)+M12</f>
        <v>24552</v>
      </c>
      <c r="N13" s="12" t="s">
        <v>2</v>
      </c>
      <c r="O13" s="40">
        <f>SUM(L13-L12)</f>
        <v>10538</v>
      </c>
      <c r="P13" s="19">
        <f>SUM(M13-M12)</f>
        <v>4596</v>
      </c>
      <c r="Q13" s="23">
        <v>0</v>
      </c>
      <c r="R13" s="26">
        <v>20000</v>
      </c>
      <c r="S13" s="23">
        <f>O13</f>
        <v>10538</v>
      </c>
      <c r="T13" s="26">
        <f>P13</f>
        <v>4596</v>
      </c>
      <c r="U13" s="34">
        <f t="shared" ref="U13:U33" si="0">IF(Q13-S13&lt;&gt;0,Q13-S13,"")</f>
        <v>-10538</v>
      </c>
      <c r="V13" s="76">
        <f t="shared" ref="V13:V33" si="1">IF(R13-T13&lt;&gt;0,R13-T13,"")</f>
        <v>15404</v>
      </c>
      <c r="W13" s="52" t="s">
        <v>55</v>
      </c>
      <c r="X13" s="84"/>
      <c r="Y13" s="91"/>
      <c r="Z13" s="84"/>
    </row>
    <row r="14" spans="1:26" x14ac:dyDescent="0.25">
      <c r="A14" s="47" t="s">
        <v>33</v>
      </c>
      <c r="B14" s="54" t="s">
        <v>34</v>
      </c>
      <c r="C14" s="12" t="s">
        <v>39</v>
      </c>
      <c r="D14" s="13" t="s">
        <v>40</v>
      </c>
      <c r="E14" s="19">
        <v>250000</v>
      </c>
      <c r="F14" s="19">
        <v>62388.1</v>
      </c>
      <c r="G14" s="55">
        <v>27977</v>
      </c>
      <c r="H14" s="99">
        <v>39919</v>
      </c>
      <c r="I14" s="12" t="s">
        <v>37</v>
      </c>
      <c r="J14" s="31">
        <v>27000</v>
      </c>
      <c r="K14" s="12" t="s">
        <v>38</v>
      </c>
      <c r="L14" s="23">
        <v>55103</v>
      </c>
      <c r="M14" s="68">
        <v>24552</v>
      </c>
      <c r="N14" s="12" t="s">
        <v>2</v>
      </c>
      <c r="O14" s="40">
        <f>O13</f>
        <v>10538</v>
      </c>
      <c r="P14" s="19">
        <f>P13</f>
        <v>4596</v>
      </c>
      <c r="Q14" s="23">
        <v>0</v>
      </c>
      <c r="R14" s="26">
        <v>20000</v>
      </c>
      <c r="S14" s="23">
        <f t="shared" ref="S14:S19" si="2">O14</f>
        <v>10538</v>
      </c>
      <c r="T14" s="26">
        <f t="shared" ref="T14:T19" si="3">P14</f>
        <v>4596</v>
      </c>
      <c r="U14" s="34">
        <f t="shared" si="0"/>
        <v>-10538</v>
      </c>
      <c r="V14" s="76">
        <f t="shared" si="1"/>
        <v>15404</v>
      </c>
      <c r="W14" s="52" t="s">
        <v>54</v>
      </c>
      <c r="X14" s="84"/>
      <c r="Y14" s="91"/>
      <c r="Z14" s="84"/>
    </row>
    <row r="15" spans="1:26" x14ac:dyDescent="0.25">
      <c r="A15" s="47" t="s">
        <v>33</v>
      </c>
      <c r="B15" s="54" t="s">
        <v>34</v>
      </c>
      <c r="C15" s="12" t="s">
        <v>39</v>
      </c>
      <c r="D15" s="13" t="s">
        <v>40</v>
      </c>
      <c r="E15" s="19">
        <v>250000</v>
      </c>
      <c r="F15" s="19">
        <v>64698.7</v>
      </c>
      <c r="G15" s="55">
        <v>29019</v>
      </c>
      <c r="H15" s="101">
        <v>40233</v>
      </c>
      <c r="I15" s="12" t="s">
        <v>37</v>
      </c>
      <c r="J15" s="31">
        <v>27000</v>
      </c>
      <c r="K15" s="12" t="s">
        <v>38</v>
      </c>
      <c r="L15" s="23">
        <f>SUM(F15-F14)+L13</f>
        <v>57413.599999999999</v>
      </c>
      <c r="M15" s="68">
        <f>SUM(G15-G14)+M13</f>
        <v>25594</v>
      </c>
      <c r="N15" s="12" t="s">
        <v>2</v>
      </c>
      <c r="O15" s="40">
        <f>SUM(L15-L13)+O14</f>
        <v>12848.599999999999</v>
      </c>
      <c r="P15" s="19">
        <f>SUM(M15-M13)+P14</f>
        <v>5638</v>
      </c>
      <c r="Q15" s="23">
        <v>0</v>
      </c>
      <c r="R15" s="26">
        <v>20000</v>
      </c>
      <c r="S15" s="23">
        <f t="shared" si="2"/>
        <v>12848.599999999999</v>
      </c>
      <c r="T15" s="26">
        <f t="shared" si="3"/>
        <v>5638</v>
      </c>
      <c r="U15" s="34">
        <f t="shared" si="0"/>
        <v>-12848.599999999999</v>
      </c>
      <c r="V15" s="76">
        <f t="shared" si="1"/>
        <v>14362</v>
      </c>
      <c r="W15" s="52" t="s">
        <v>55</v>
      </c>
      <c r="X15" s="84"/>
      <c r="Y15" s="91"/>
      <c r="Z15" s="84"/>
    </row>
    <row r="16" spans="1:26" x14ac:dyDescent="0.25">
      <c r="A16" s="47" t="s">
        <v>33</v>
      </c>
      <c r="B16" s="54" t="s">
        <v>34</v>
      </c>
      <c r="C16" s="12" t="s">
        <v>39</v>
      </c>
      <c r="D16" s="13" t="s">
        <v>40</v>
      </c>
      <c r="E16" s="19">
        <v>250000</v>
      </c>
      <c r="F16" s="19">
        <v>67569.399999999994</v>
      </c>
      <c r="G16" s="55">
        <v>30284</v>
      </c>
      <c r="H16" s="99">
        <v>40615</v>
      </c>
      <c r="I16" s="12" t="s">
        <v>37</v>
      </c>
      <c r="J16" s="31">
        <v>27000</v>
      </c>
      <c r="K16" s="12" t="s">
        <v>38</v>
      </c>
      <c r="L16" s="23">
        <v>57413</v>
      </c>
      <c r="M16" s="68">
        <v>25594</v>
      </c>
      <c r="N16" s="12" t="s">
        <v>2</v>
      </c>
      <c r="O16" s="40">
        <f>SUM(L16-L14)+O15</f>
        <v>15158.599999999999</v>
      </c>
      <c r="P16" s="19">
        <f>SUM(M16-M14)+P15</f>
        <v>6680</v>
      </c>
      <c r="Q16" s="23">
        <v>0</v>
      </c>
      <c r="R16" s="26">
        <v>20000</v>
      </c>
      <c r="S16" s="23">
        <f t="shared" si="2"/>
        <v>15158.599999999999</v>
      </c>
      <c r="T16" s="26">
        <f t="shared" si="3"/>
        <v>6680</v>
      </c>
      <c r="U16" s="34">
        <f t="shared" si="0"/>
        <v>-15158.599999999999</v>
      </c>
      <c r="V16" s="76">
        <f t="shared" si="1"/>
        <v>13320</v>
      </c>
      <c r="W16" s="52" t="s">
        <v>54</v>
      </c>
      <c r="X16" s="84"/>
      <c r="Y16" s="91"/>
      <c r="Z16" s="84"/>
    </row>
    <row r="17" spans="1:26" x14ac:dyDescent="0.25">
      <c r="A17" s="47" t="s">
        <v>33</v>
      </c>
      <c r="B17" s="54" t="s">
        <v>34</v>
      </c>
      <c r="C17" s="12" t="s">
        <v>39</v>
      </c>
      <c r="D17" s="13" t="s">
        <v>40</v>
      </c>
      <c r="E17" s="19">
        <v>250000</v>
      </c>
      <c r="F17" s="19">
        <v>74771</v>
      </c>
      <c r="G17" s="55">
        <v>33679</v>
      </c>
      <c r="H17" s="101">
        <v>41506</v>
      </c>
      <c r="I17" s="12" t="s">
        <v>37</v>
      </c>
      <c r="J17" s="31">
        <v>27000</v>
      </c>
      <c r="K17" s="12" t="s">
        <v>38</v>
      </c>
      <c r="L17" s="23">
        <f>SUM(F17-F16)+L15</f>
        <v>64615.200000000004</v>
      </c>
      <c r="M17" s="68">
        <f>SUM(G17-G16)+M15</f>
        <v>28989</v>
      </c>
      <c r="N17" s="12" t="s">
        <v>2</v>
      </c>
      <c r="O17" s="40">
        <f>SUM(L17-L15)+O16</f>
        <v>22360.200000000004</v>
      </c>
      <c r="P17" s="19">
        <f>SUM(M17-M15)+P16</f>
        <v>10075</v>
      </c>
      <c r="Q17" s="23">
        <v>0</v>
      </c>
      <c r="R17" s="35">
        <v>22000</v>
      </c>
      <c r="S17" s="23">
        <f t="shared" si="2"/>
        <v>22360.200000000004</v>
      </c>
      <c r="T17" s="26">
        <f t="shared" si="3"/>
        <v>10075</v>
      </c>
      <c r="U17" s="34">
        <f t="shared" si="0"/>
        <v>-22360.200000000004</v>
      </c>
      <c r="V17" s="76">
        <f t="shared" si="1"/>
        <v>11925</v>
      </c>
      <c r="W17" s="52" t="s">
        <v>60</v>
      </c>
      <c r="X17" s="84">
        <v>8130</v>
      </c>
      <c r="Y17" s="91"/>
      <c r="Z17" s="84"/>
    </row>
    <row r="18" spans="1:26" x14ac:dyDescent="0.25">
      <c r="A18" s="47" t="s">
        <v>33</v>
      </c>
      <c r="B18" s="54" t="s">
        <v>34</v>
      </c>
      <c r="C18" s="38" t="s">
        <v>41</v>
      </c>
      <c r="D18" s="38">
        <v>82</v>
      </c>
      <c r="E18" s="19">
        <v>250000</v>
      </c>
      <c r="F18" s="39">
        <v>77961.7</v>
      </c>
      <c r="G18" s="53">
        <v>35060</v>
      </c>
      <c r="H18" s="102">
        <v>41593</v>
      </c>
      <c r="I18" s="12" t="s">
        <v>37</v>
      </c>
      <c r="J18" s="31">
        <v>27000</v>
      </c>
      <c r="K18" s="12" t="s">
        <v>38</v>
      </c>
      <c r="L18" s="23">
        <v>64615</v>
      </c>
      <c r="M18" s="68">
        <v>28989</v>
      </c>
      <c r="N18" s="12" t="s">
        <v>2</v>
      </c>
      <c r="O18" s="40">
        <f>SUM(L18-L16)+O17</f>
        <v>29562.200000000004</v>
      </c>
      <c r="P18" s="19">
        <f>SUM(M18-M16)+P17</f>
        <v>13470</v>
      </c>
      <c r="Q18" s="23">
        <v>0</v>
      </c>
      <c r="R18" s="26">
        <v>22000</v>
      </c>
      <c r="S18" s="23">
        <f t="shared" si="2"/>
        <v>29562.200000000004</v>
      </c>
      <c r="T18" s="26">
        <f t="shared" si="3"/>
        <v>13470</v>
      </c>
      <c r="U18" s="34">
        <f t="shared" si="0"/>
        <v>-29562.200000000004</v>
      </c>
      <c r="V18" s="76">
        <f t="shared" si="1"/>
        <v>8530</v>
      </c>
      <c r="W18" s="52" t="s">
        <v>54</v>
      </c>
      <c r="X18" s="85"/>
      <c r="Y18" s="91"/>
      <c r="Z18" s="84"/>
    </row>
    <row r="19" spans="1:26" ht="15" customHeight="1" x14ac:dyDescent="0.25">
      <c r="A19" s="47" t="s">
        <v>33</v>
      </c>
      <c r="B19" s="54" t="s">
        <v>34</v>
      </c>
      <c r="C19" s="38" t="s">
        <v>41</v>
      </c>
      <c r="D19" s="38">
        <v>82</v>
      </c>
      <c r="E19" s="19">
        <v>250000</v>
      </c>
      <c r="F19" s="19">
        <v>79449.3</v>
      </c>
      <c r="G19" s="56">
        <v>35958</v>
      </c>
      <c r="H19" s="101">
        <v>42019</v>
      </c>
      <c r="I19" s="12" t="s">
        <v>37</v>
      </c>
      <c r="J19" s="31">
        <v>27000</v>
      </c>
      <c r="K19" s="12" t="s">
        <v>38</v>
      </c>
      <c r="L19" s="23">
        <f>SUM(F19-F18)+L17</f>
        <v>66102.800000000017</v>
      </c>
      <c r="M19" s="68">
        <f>SUM(G19-G18)+M17</f>
        <v>29887</v>
      </c>
      <c r="N19" s="12" t="s">
        <v>2</v>
      </c>
      <c r="O19" s="40">
        <f>SUM(L19-L17)+O18</f>
        <v>31049.800000000017</v>
      </c>
      <c r="P19" s="19">
        <f>SUM(M19-M17)+P18</f>
        <v>14368</v>
      </c>
      <c r="Q19" s="23">
        <v>0</v>
      </c>
      <c r="R19" s="26">
        <v>22000</v>
      </c>
      <c r="S19" s="23">
        <f t="shared" si="2"/>
        <v>31049.800000000017</v>
      </c>
      <c r="T19" s="26">
        <f t="shared" si="3"/>
        <v>14368</v>
      </c>
      <c r="U19" s="34">
        <f t="shared" si="0"/>
        <v>-31049.800000000017</v>
      </c>
      <c r="V19" s="76">
        <f t="shared" si="1"/>
        <v>7632</v>
      </c>
      <c r="W19" s="86" t="s">
        <v>55</v>
      </c>
      <c r="X19" s="85"/>
      <c r="Y19" s="91" t="s">
        <v>42</v>
      </c>
      <c r="Z19" s="84" t="s">
        <v>42</v>
      </c>
    </row>
    <row r="20" spans="1:26" x14ac:dyDescent="0.25">
      <c r="A20" s="47" t="s">
        <v>43</v>
      </c>
      <c r="B20" s="54" t="s">
        <v>34</v>
      </c>
      <c r="C20" s="38" t="s">
        <v>41</v>
      </c>
      <c r="D20" s="38">
        <v>82</v>
      </c>
      <c r="E20" s="19">
        <v>250000</v>
      </c>
      <c r="F20" s="19">
        <v>79449.3</v>
      </c>
      <c r="G20" s="56">
        <v>35958</v>
      </c>
      <c r="H20" s="101">
        <v>42019</v>
      </c>
      <c r="I20" s="12" t="s">
        <v>37</v>
      </c>
      <c r="J20" s="31">
        <v>27000</v>
      </c>
      <c r="K20" s="12" t="s">
        <v>38</v>
      </c>
      <c r="L20" s="96">
        <v>66102</v>
      </c>
      <c r="M20" s="97">
        <v>29887</v>
      </c>
      <c r="N20" s="12" t="s">
        <v>2</v>
      </c>
      <c r="O20" s="40">
        <f>SUM(L20-L18)+O19</f>
        <v>32536.800000000017</v>
      </c>
      <c r="P20" s="19">
        <f>SUM(M20-M18)+P19</f>
        <v>15266</v>
      </c>
      <c r="Q20" s="23">
        <v>0</v>
      </c>
      <c r="R20" s="26">
        <v>22000</v>
      </c>
      <c r="S20" s="96">
        <f t="shared" ref="S20" si="4">O20</f>
        <v>32536.800000000017</v>
      </c>
      <c r="T20" s="98">
        <f t="shared" ref="T20" si="5">P20</f>
        <v>15266</v>
      </c>
      <c r="U20" s="34">
        <f t="shared" ref="U20" si="6">IF(Q20-S20&lt;&gt;0,Q20-S20,"")</f>
        <v>-32536.800000000017</v>
      </c>
      <c r="V20" s="76">
        <f t="shared" ref="V20" si="7">IF(R20-T20&lt;&gt;0,R20-T20,"")</f>
        <v>6734</v>
      </c>
      <c r="W20" s="86" t="s">
        <v>56</v>
      </c>
      <c r="X20" s="85"/>
      <c r="Y20" s="91" t="s">
        <v>44</v>
      </c>
      <c r="Z20" s="84" t="s">
        <v>44</v>
      </c>
    </row>
    <row r="21" spans="1:26" x14ac:dyDescent="0.25">
      <c r="A21" s="47"/>
      <c r="B21" s="54"/>
      <c r="C21" s="12"/>
      <c r="D21" s="13"/>
      <c r="E21" s="19"/>
      <c r="F21" s="19"/>
      <c r="G21" s="56"/>
      <c r="H21" s="67"/>
      <c r="I21" s="12"/>
      <c r="J21" s="31"/>
      <c r="K21" s="14"/>
      <c r="L21" s="23"/>
      <c r="M21" s="68"/>
      <c r="N21" s="12"/>
      <c r="O21" s="19"/>
      <c r="P21" s="20"/>
      <c r="Q21" s="24"/>
      <c r="R21" s="27"/>
      <c r="S21" s="24"/>
      <c r="T21" s="27"/>
      <c r="U21" s="34" t="str">
        <f t="shared" si="0"/>
        <v/>
      </c>
      <c r="V21" s="76" t="str">
        <f t="shared" si="1"/>
        <v/>
      </c>
      <c r="W21" s="87"/>
      <c r="X21" s="84"/>
      <c r="Y21" s="92"/>
      <c r="Z21" s="93"/>
    </row>
    <row r="22" spans="1:26" x14ac:dyDescent="0.25">
      <c r="A22" s="47"/>
      <c r="B22" s="54"/>
      <c r="C22" s="12"/>
      <c r="D22" s="13"/>
      <c r="E22" s="19"/>
      <c r="F22" s="19"/>
      <c r="G22" s="56"/>
      <c r="H22" s="67"/>
      <c r="I22" s="12"/>
      <c r="J22" s="31"/>
      <c r="K22" s="14"/>
      <c r="L22" s="23"/>
      <c r="M22" s="68"/>
      <c r="N22" s="12"/>
      <c r="O22" s="19"/>
      <c r="P22" s="20"/>
      <c r="Q22" s="24"/>
      <c r="R22" s="27"/>
      <c r="S22" s="24"/>
      <c r="T22" s="27"/>
      <c r="U22" s="34" t="str">
        <f t="shared" si="0"/>
        <v/>
      </c>
      <c r="V22" s="76" t="str">
        <f t="shared" si="1"/>
        <v/>
      </c>
      <c r="W22" s="87"/>
      <c r="X22" s="84"/>
      <c r="Y22" s="92"/>
      <c r="Z22" s="93"/>
    </row>
    <row r="23" spans="1:26" x14ac:dyDescent="0.25">
      <c r="A23" s="47"/>
      <c r="B23" s="54"/>
      <c r="C23" s="12"/>
      <c r="D23" s="13"/>
      <c r="E23" s="19"/>
      <c r="F23" s="19"/>
      <c r="G23" s="56"/>
      <c r="H23" s="67"/>
      <c r="I23" s="12"/>
      <c r="J23" s="31"/>
      <c r="K23" s="14"/>
      <c r="L23" s="23"/>
      <c r="M23" s="68"/>
      <c r="N23" s="12"/>
      <c r="O23" s="19"/>
      <c r="P23" s="20"/>
      <c r="Q23" s="24"/>
      <c r="R23" s="27"/>
      <c r="S23" s="24"/>
      <c r="T23" s="27"/>
      <c r="U23" s="34" t="str">
        <f t="shared" si="0"/>
        <v/>
      </c>
      <c r="V23" s="76" t="str">
        <f t="shared" si="1"/>
        <v/>
      </c>
      <c r="W23" s="87"/>
      <c r="X23" s="84"/>
      <c r="Y23" s="92"/>
      <c r="Z23" s="93"/>
    </row>
    <row r="24" spans="1:26" x14ac:dyDescent="0.25">
      <c r="A24" s="47"/>
      <c r="B24" s="54"/>
      <c r="C24" s="12"/>
      <c r="D24" s="13"/>
      <c r="E24" s="19"/>
      <c r="F24" s="19"/>
      <c r="G24" s="56"/>
      <c r="H24" s="67"/>
      <c r="I24" s="12"/>
      <c r="J24" s="31"/>
      <c r="K24" s="14"/>
      <c r="L24" s="23"/>
      <c r="M24" s="68"/>
      <c r="N24" s="12"/>
      <c r="O24" s="19"/>
      <c r="P24" s="20"/>
      <c r="Q24" s="24"/>
      <c r="R24" s="27"/>
      <c r="S24" s="24"/>
      <c r="T24" s="27"/>
      <c r="U24" s="34" t="str">
        <f t="shared" si="0"/>
        <v/>
      </c>
      <c r="V24" s="76" t="str">
        <f t="shared" si="1"/>
        <v/>
      </c>
      <c r="W24" s="87"/>
      <c r="X24" s="84"/>
      <c r="Y24" s="92"/>
      <c r="Z24" s="93"/>
    </row>
    <row r="25" spans="1:26" x14ac:dyDescent="0.25">
      <c r="A25" s="47"/>
      <c r="B25" s="54"/>
      <c r="C25" s="12"/>
      <c r="D25" s="13"/>
      <c r="E25" s="19"/>
      <c r="F25" s="19"/>
      <c r="G25" s="56"/>
      <c r="H25" s="67"/>
      <c r="I25" s="12"/>
      <c r="J25" s="31"/>
      <c r="K25" s="14"/>
      <c r="L25" s="23"/>
      <c r="M25" s="68"/>
      <c r="N25" s="12"/>
      <c r="O25" s="19"/>
      <c r="P25" s="20"/>
      <c r="Q25" s="24"/>
      <c r="R25" s="27"/>
      <c r="S25" s="24"/>
      <c r="T25" s="27"/>
      <c r="U25" s="34" t="str">
        <f t="shared" si="0"/>
        <v/>
      </c>
      <c r="V25" s="76" t="str">
        <f t="shared" si="1"/>
        <v/>
      </c>
      <c r="W25" s="87"/>
      <c r="X25" s="84"/>
      <c r="Y25" s="92"/>
      <c r="Z25" s="93"/>
    </row>
    <row r="26" spans="1:26" x14ac:dyDescent="0.25">
      <c r="A26" s="47"/>
      <c r="B26" s="54"/>
      <c r="C26" s="12"/>
      <c r="D26" s="13"/>
      <c r="E26" s="19"/>
      <c r="F26" s="19"/>
      <c r="G26" s="56"/>
      <c r="H26" s="67"/>
      <c r="I26" s="12"/>
      <c r="J26" s="31"/>
      <c r="K26" s="14"/>
      <c r="L26" s="23"/>
      <c r="M26" s="68"/>
      <c r="N26" s="12"/>
      <c r="O26" s="19"/>
      <c r="P26" s="20"/>
      <c r="Q26" s="24"/>
      <c r="R26" s="27"/>
      <c r="S26" s="24"/>
      <c r="T26" s="27"/>
      <c r="U26" s="34" t="str">
        <f t="shared" si="0"/>
        <v/>
      </c>
      <c r="V26" s="76" t="str">
        <f t="shared" si="1"/>
        <v/>
      </c>
      <c r="W26" s="87"/>
      <c r="X26" s="84"/>
      <c r="Y26" s="92"/>
      <c r="Z26" s="93"/>
    </row>
    <row r="27" spans="1:26" x14ac:dyDescent="0.25">
      <c r="A27" s="47"/>
      <c r="B27" s="54"/>
      <c r="C27" s="12"/>
      <c r="D27" s="13"/>
      <c r="E27" s="19"/>
      <c r="F27" s="19"/>
      <c r="G27" s="56"/>
      <c r="H27" s="67"/>
      <c r="I27" s="12"/>
      <c r="J27" s="31"/>
      <c r="K27" s="14"/>
      <c r="L27" s="23"/>
      <c r="M27" s="68"/>
      <c r="N27" s="12"/>
      <c r="O27" s="19"/>
      <c r="P27" s="20"/>
      <c r="Q27" s="24"/>
      <c r="R27" s="27"/>
      <c r="S27" s="24"/>
      <c r="T27" s="27"/>
      <c r="U27" s="34" t="str">
        <f t="shared" si="0"/>
        <v/>
      </c>
      <c r="V27" s="76" t="str">
        <f t="shared" si="1"/>
        <v/>
      </c>
      <c r="W27" s="87"/>
      <c r="X27" s="84"/>
      <c r="Y27" s="92"/>
      <c r="Z27" s="93"/>
    </row>
    <row r="28" spans="1:26" x14ac:dyDescent="0.25">
      <c r="A28" s="47"/>
      <c r="B28" s="54"/>
      <c r="C28" s="12"/>
      <c r="D28" s="13"/>
      <c r="E28" s="19"/>
      <c r="F28" s="19"/>
      <c r="G28" s="56"/>
      <c r="H28" s="67"/>
      <c r="I28" s="12"/>
      <c r="J28" s="31"/>
      <c r="K28" s="14"/>
      <c r="L28" s="23"/>
      <c r="M28" s="68"/>
      <c r="N28" s="12"/>
      <c r="O28" s="19"/>
      <c r="P28" s="20"/>
      <c r="Q28" s="24"/>
      <c r="R28" s="27"/>
      <c r="S28" s="24"/>
      <c r="T28" s="27"/>
      <c r="U28" s="34" t="str">
        <f t="shared" si="0"/>
        <v/>
      </c>
      <c r="V28" s="76" t="str">
        <f t="shared" si="1"/>
        <v/>
      </c>
      <c r="W28" s="87"/>
      <c r="X28" s="84"/>
      <c r="Y28" s="92"/>
      <c r="Z28" s="93"/>
    </row>
    <row r="29" spans="1:26" x14ac:dyDescent="0.25">
      <c r="A29" s="47"/>
      <c r="B29" s="54"/>
      <c r="C29" s="12"/>
      <c r="D29" s="13"/>
      <c r="E29" s="19"/>
      <c r="F29" s="19"/>
      <c r="G29" s="56"/>
      <c r="H29" s="67"/>
      <c r="I29" s="12"/>
      <c r="J29" s="31"/>
      <c r="K29" s="14"/>
      <c r="L29" s="23"/>
      <c r="M29" s="68"/>
      <c r="N29" s="12"/>
      <c r="O29" s="19"/>
      <c r="P29" s="20"/>
      <c r="Q29" s="24"/>
      <c r="R29" s="27"/>
      <c r="S29" s="24"/>
      <c r="T29" s="27"/>
      <c r="U29" s="34" t="str">
        <f t="shared" si="0"/>
        <v/>
      </c>
      <c r="V29" s="76" t="str">
        <f t="shared" si="1"/>
        <v/>
      </c>
      <c r="W29" s="87"/>
      <c r="X29" s="84"/>
      <c r="Y29" s="92"/>
      <c r="Z29" s="93"/>
    </row>
    <row r="30" spans="1:26" x14ac:dyDescent="0.25">
      <c r="A30" s="47"/>
      <c r="B30" s="54"/>
      <c r="C30" s="12"/>
      <c r="D30" s="13"/>
      <c r="E30" s="19"/>
      <c r="F30" s="19"/>
      <c r="G30" s="56"/>
      <c r="H30" s="67"/>
      <c r="I30" s="12"/>
      <c r="J30" s="31"/>
      <c r="K30" s="14"/>
      <c r="L30" s="23"/>
      <c r="M30" s="68"/>
      <c r="N30" s="12"/>
      <c r="O30" s="19"/>
      <c r="P30" s="20"/>
      <c r="Q30" s="24"/>
      <c r="R30" s="27"/>
      <c r="S30" s="24"/>
      <c r="T30" s="27"/>
      <c r="U30" s="34" t="str">
        <f t="shared" si="0"/>
        <v/>
      </c>
      <c r="V30" s="76" t="str">
        <f t="shared" si="1"/>
        <v/>
      </c>
      <c r="W30" s="87"/>
      <c r="X30" s="84"/>
      <c r="Y30" s="92"/>
      <c r="Z30" s="93"/>
    </row>
    <row r="31" spans="1:26" s="2" customFormat="1" x14ac:dyDescent="0.25">
      <c r="A31" s="47"/>
      <c r="B31" s="57"/>
      <c r="C31" s="18"/>
      <c r="D31" s="33"/>
      <c r="E31" s="20"/>
      <c r="F31" s="21"/>
      <c r="G31" s="58"/>
      <c r="H31" s="69"/>
      <c r="I31" s="18"/>
      <c r="J31" s="32"/>
      <c r="K31" s="18"/>
      <c r="L31" s="25"/>
      <c r="M31" s="70"/>
      <c r="N31" s="15"/>
      <c r="O31" s="22"/>
      <c r="P31" s="21"/>
      <c r="Q31" s="25"/>
      <c r="R31" s="28"/>
      <c r="S31" s="25"/>
      <c r="T31" s="28"/>
      <c r="U31" s="34" t="str">
        <f t="shared" si="0"/>
        <v/>
      </c>
      <c r="V31" s="76" t="str">
        <f t="shared" si="1"/>
        <v/>
      </c>
      <c r="W31" s="88"/>
      <c r="X31" s="84"/>
      <c r="Y31" s="57"/>
      <c r="Z31" s="94"/>
    </row>
    <row r="32" spans="1:26" s="9" customFormat="1" x14ac:dyDescent="0.25">
      <c r="A32" s="47"/>
      <c r="B32" s="54"/>
      <c r="C32" s="12"/>
      <c r="D32" s="13"/>
      <c r="E32" s="19"/>
      <c r="F32" s="19"/>
      <c r="G32" s="56"/>
      <c r="H32" s="67"/>
      <c r="I32" s="12"/>
      <c r="J32" s="31"/>
      <c r="K32" s="14"/>
      <c r="L32" s="23"/>
      <c r="M32" s="68"/>
      <c r="N32" s="12"/>
      <c r="O32" s="19"/>
      <c r="P32" s="20"/>
      <c r="Q32" s="24"/>
      <c r="R32" s="27"/>
      <c r="S32" s="24"/>
      <c r="T32" s="27"/>
      <c r="U32" s="34" t="str">
        <f t="shared" si="0"/>
        <v/>
      </c>
      <c r="V32" s="76" t="str">
        <f t="shared" si="1"/>
        <v/>
      </c>
      <c r="W32" s="87"/>
      <c r="X32" s="84"/>
      <c r="Y32" s="92"/>
      <c r="Z32" s="93"/>
    </row>
    <row r="33" spans="1:26" s="9" customFormat="1" ht="15.75" thickBot="1" x14ac:dyDescent="0.3">
      <c r="A33" s="47"/>
      <c r="B33" s="59"/>
      <c r="C33" s="60"/>
      <c r="D33" s="61"/>
      <c r="E33" s="62"/>
      <c r="F33" s="63"/>
      <c r="G33" s="64"/>
      <c r="H33" s="71"/>
      <c r="I33" s="60"/>
      <c r="J33" s="72"/>
      <c r="K33" s="60"/>
      <c r="L33" s="73"/>
      <c r="M33" s="74"/>
      <c r="N33" s="60"/>
      <c r="O33" s="63"/>
      <c r="P33" s="63"/>
      <c r="Q33" s="73"/>
      <c r="R33" s="77"/>
      <c r="S33" s="73"/>
      <c r="T33" s="77"/>
      <c r="U33" s="78" t="str">
        <f t="shared" si="0"/>
        <v/>
      </c>
      <c r="V33" s="79" t="str">
        <f t="shared" si="1"/>
        <v/>
      </c>
      <c r="W33" s="59"/>
      <c r="X33" s="89"/>
      <c r="Y33" s="59"/>
      <c r="Z33" s="95"/>
    </row>
    <row r="34" spans="1:26" s="9" customFormat="1" x14ac:dyDescent="0.25">
      <c r="A34" s="17"/>
      <c r="W34" s="103"/>
    </row>
    <row r="35" spans="1:26" s="9" customFormat="1" x14ac:dyDescent="0.25">
      <c r="A35" s="17"/>
      <c r="W35" s="103"/>
    </row>
    <row r="36" spans="1:26" s="9" customFormat="1" x14ac:dyDescent="0.25">
      <c r="A36" s="17"/>
      <c r="W36" s="103"/>
    </row>
    <row r="37" spans="1:26" s="9" customFormat="1" x14ac:dyDescent="0.25">
      <c r="A37" s="17"/>
      <c r="W37" s="103"/>
    </row>
    <row r="38" spans="1:26" s="9" customFormat="1" x14ac:dyDescent="0.25">
      <c r="A38" s="17"/>
      <c r="W38" s="103"/>
    </row>
    <row r="39" spans="1:26" s="9" customFormat="1" x14ac:dyDescent="0.25">
      <c r="A39" s="17"/>
      <c r="W39" s="103"/>
    </row>
    <row r="40" spans="1:26" s="9" customFormat="1" x14ac:dyDescent="0.25">
      <c r="A40" s="17"/>
      <c r="W40" s="103"/>
    </row>
    <row r="41" spans="1:26" s="9" customFormat="1" x14ac:dyDescent="0.25">
      <c r="A41" s="17"/>
      <c r="W41" s="103"/>
    </row>
    <row r="42" spans="1:26" s="9" customFormat="1" x14ac:dyDescent="0.25">
      <c r="A42" s="17"/>
      <c r="W42" s="103"/>
    </row>
  </sheetData>
  <mergeCells count="11">
    <mergeCell ref="A3:B3"/>
    <mergeCell ref="A5:B5"/>
    <mergeCell ref="C3:D3"/>
    <mergeCell ref="C5:F5"/>
    <mergeCell ref="Y8:Z8"/>
    <mergeCell ref="Q9:R9"/>
    <mergeCell ref="U9:V9"/>
    <mergeCell ref="S9:T9"/>
    <mergeCell ref="B8:G8"/>
    <mergeCell ref="H8:L8"/>
    <mergeCell ref="N8:V8"/>
  </mergeCells>
  <pageMargins left="0.19685039370078741" right="0.19685039370078741" top="0.43307086614173229" bottom="0.43307086614173229" header="0.27559055118110237" footer="0.31496062992125984"/>
  <pageSetup paperSize="17" scale="67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Parameters!$A$2:$A$9</xm:f>
          </x14:formula1>
          <xm:sqref>U34:V35</xm:sqref>
        </x14:dataValidation>
        <x14:dataValidation type="list" allowBlank="1" showInputMessage="1" showErrorMessage="1">
          <x14:formula1>
            <xm:f>Parameters!$A$2:$A$12</xm:f>
          </x14:formula1>
          <xm:sqref>W11:W33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G14" sqref="G14"/>
    </sheetView>
  </sheetViews>
  <sheetFormatPr defaultRowHeight="15" x14ac:dyDescent="0.25"/>
  <cols>
    <col min="1" max="1" width="31.7109375" bestFit="1" customWidth="1"/>
    <col min="2" max="2" width="69.28515625" bestFit="1" customWidth="1"/>
    <col min="3" max="5" width="10.140625" customWidth="1"/>
  </cols>
  <sheetData>
    <row r="1" spans="1:2" x14ac:dyDescent="0.25">
      <c r="A1" s="44" t="s">
        <v>45</v>
      </c>
      <c r="B1" s="44" t="s">
        <v>46</v>
      </c>
    </row>
    <row r="2" spans="1:2" x14ac:dyDescent="0.25">
      <c r="A2" t="s">
        <v>53</v>
      </c>
      <c r="B2" t="s">
        <v>48</v>
      </c>
    </row>
    <row r="3" spans="1:2" x14ac:dyDescent="0.25">
      <c r="A3" t="s">
        <v>54</v>
      </c>
      <c r="B3" t="s">
        <v>47</v>
      </c>
    </row>
    <row r="4" spans="1:2" x14ac:dyDescent="0.25">
      <c r="A4" t="s">
        <v>55</v>
      </c>
      <c r="B4" t="s">
        <v>59</v>
      </c>
    </row>
    <row r="5" spans="1:2" x14ac:dyDescent="0.25">
      <c r="A5" t="s">
        <v>56</v>
      </c>
      <c r="B5" t="s">
        <v>58</v>
      </c>
    </row>
    <row r="6" spans="1:2" x14ac:dyDescent="0.25">
      <c r="A6" t="s">
        <v>60</v>
      </c>
      <c r="B6" t="s">
        <v>57</v>
      </c>
    </row>
    <row r="7" spans="1:2" x14ac:dyDescent="0.25">
      <c r="A7" s="1"/>
    </row>
  </sheetData>
  <sortState ref="A2:A9">
    <sortCondition ref="A1:A8"/>
  </sortState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zoomScale="170" zoomScaleNormal="170" workbookViewId="0">
      <selection activeCell="B11" sqref="B11"/>
    </sheetView>
  </sheetViews>
  <sheetFormatPr defaultRowHeight="15" x14ac:dyDescent="0.25"/>
  <cols>
    <col min="1" max="1" width="38.28515625" style="43" bestFit="1" customWidth="1"/>
    <col min="2" max="16384" width="9.140625" style="43"/>
  </cols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s="43" t="s">
        <v>61</v>
      </c>
    </row>
    <row r="6" spans="1:1" x14ac:dyDescent="0.25">
      <c r="A6" s="43" t="s">
        <v>62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53C58F7803B54F95051AA0FA783D96" ma:contentTypeVersion="0" ma:contentTypeDescription="Create a new document." ma:contentTypeScope="" ma:versionID="1911956aea9f32e4558a24bc4a809c30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3D2CA03-AFA6-4D96-8518-44113ADF4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127A166-A71A-4437-AB9F-FD6991C8F9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5BAB23-BED1-40E9-AAC1-08C8A16E9DE7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LLP MOVEMENT</vt:lpstr>
      <vt:lpstr>Parameters</vt:lpstr>
      <vt:lpstr>Document list</vt:lpstr>
      <vt:lpstr>'LLP MOVEMENT'!Print_Area</vt:lpstr>
      <vt:lpstr>WorkCO</vt:lpstr>
    </vt:vector>
  </TitlesOfParts>
  <Company>Cathay Pacific Airways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LLP Traceability Sheet</dc:title>
  <dc:creator>IATA</dc:creator>
  <cp:lastModifiedBy>MARGEIRSSON Elentinus</cp:lastModifiedBy>
  <cp:revision/>
  <dcterms:created xsi:type="dcterms:W3CDTF">2012-10-16T08:35:50Z</dcterms:created>
  <dcterms:modified xsi:type="dcterms:W3CDTF">2017-04-21T12:17:18Z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0x0101000553C58F7803B54F95051AA0FA783D96</vt:lpwstr>
  </property>
</Properties>
</file>